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filterPrivacy="1" defaultThemeVersion="124226"/>
  <xr:revisionPtr revIDLastSave="0" documentId="13_ncr:1_{65DE7FAB-B912-4EE1-AAEB-2E4C66593DAE}" xr6:coauthVersionLast="47" xr6:coauthVersionMax="47" xr10:uidLastSave="{00000000-0000-0000-0000-000000000000}"/>
  <bookViews>
    <workbookView xWindow="-108" yWindow="-108" windowWidth="17496" windowHeight="10416" xr2:uid="{00000000-000D-0000-FFFF-FFFF00000000}"/>
  </bookViews>
  <sheets>
    <sheet name="анкета" sheetId="3" r:id="rId1"/>
  </sheets>
  <definedNames>
    <definedName name="_xlnm._FilterDatabase" localSheetId="0" hidden="1">анкета!$A$4:$E$15</definedName>
    <definedName name="_xlnm.Print_Area" localSheetId="0">анкета!$A$1:$F$97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97" i="3" l="1"/>
  <c r="D20" i="3"/>
  <c r="D19" i="3"/>
  <c r="D21" i="3"/>
  <c r="D22" i="3"/>
  <c r="D23" i="3"/>
  <c r="D24" i="3"/>
  <c r="D25" i="3"/>
  <c r="D26" i="3"/>
  <c r="D27" i="3"/>
  <c r="D28" i="3"/>
  <c r="D7" i="3"/>
  <c r="E7" i="3" s="1"/>
  <c r="D8" i="3"/>
  <c r="D9" i="3"/>
  <c r="D10" i="3"/>
  <c r="E10" i="3" s="1"/>
  <c r="D11" i="3"/>
  <c r="E11" i="3" s="1"/>
  <c r="D12" i="3"/>
  <c r="D13" i="3"/>
  <c r="D14" i="3"/>
  <c r="E14" i="3" s="1"/>
  <c r="D15" i="3"/>
  <c r="E15" i="3" s="1"/>
  <c r="D6" i="3"/>
  <c r="E6" i="3" s="1"/>
  <c r="E8" i="3"/>
  <c r="E9" i="3"/>
  <c r="E12" i="3"/>
  <c r="E13" i="3"/>
  <c r="C69" i="3"/>
  <c r="B69" i="3"/>
  <c r="D59" i="3"/>
  <c r="D60" i="3"/>
  <c r="D61" i="3"/>
  <c r="D62" i="3"/>
  <c r="D63" i="3"/>
  <c r="D64" i="3"/>
  <c r="D65" i="3"/>
  <c r="D66" i="3"/>
  <c r="D67" i="3"/>
  <c r="D58" i="3"/>
  <c r="D46" i="3"/>
  <c r="D47" i="3"/>
  <c r="D48" i="3"/>
  <c r="D49" i="3"/>
  <c r="D50" i="3"/>
  <c r="D51" i="3"/>
  <c r="D52" i="3"/>
  <c r="D53" i="3"/>
  <c r="D54" i="3"/>
  <c r="D45" i="3"/>
  <c r="D33" i="3"/>
  <c r="D34" i="3"/>
  <c r="D35" i="3"/>
  <c r="D36" i="3"/>
  <c r="D37" i="3"/>
  <c r="D38" i="3"/>
  <c r="D39" i="3"/>
  <c r="D40" i="3"/>
  <c r="D41" i="3"/>
  <c r="D32" i="3"/>
</calcChain>
</file>

<file path=xl/sharedStrings.xml><?xml version="1.0" encoding="utf-8"?>
<sst xmlns="http://schemas.openxmlformats.org/spreadsheetml/2006/main" count="54" uniqueCount="47">
  <si>
    <t xml:space="preserve">Мониторинг качества финансового менеджмента главных распорядителей средств местного бюджета, главных администраторов доходов </t>
  </si>
  <si>
    <t>Фактическое количество сотрудников, осуществляющих финансово-экономическую деятельность ГРБС, обладающих дипломами о высшем образовании по экономическим направлениям или о профессиональной переподготовке по экономическим направлениям подготовки (специальностям), не имеющих дипломов кандидата или доктора экономических наук, по состоянию на 1 января текущего финансового года</t>
  </si>
  <si>
    <t>Фактическое количество сотрудников, осуществляющих финансово-экономическую деятельность ГРБС, обладающих дипломами о среднем профессиональном образовании по экономическим направлениям подготовки (специальностям) или обладающих дипломами о высшем профессиональном образовании, но, не имеющих дипломов о высшем экономическом образовании или о профессиональной переподготовке по экономическим направлениям подготовки (специальностям), по состоянию на 1 января года текущего финансового года</t>
  </si>
  <si>
    <t>Общее фактическое количество сотрудников, осуществляющих финансово-экономическую деятельность ГРБС, по состоянию на 1 января текущего финансового года</t>
  </si>
  <si>
    <t>Количество сотрудников, осуществляющих финансово-экономическую деятельность ГРБС, обладающих свидетельствами (сертификатами, удостоверениями) о прохождении повышения квалификации в области экономики и финансов в течение трех лет, предшествующих текущему финансовому году</t>
  </si>
  <si>
    <t>Фактическое количество сотрудников, осуществляющих финансово-экономическую деятельность ГРБС, по состоянию на 1 января текущего финансового года</t>
  </si>
  <si>
    <t>Общее количество должностей сотрудников, осуществляющих финансово-экономическую деятельность ГРБС по штатному расписанию, по состоянию на 1 января текущего финансового года</t>
  </si>
  <si>
    <t>Количество сотрудников, осуществляющих финансово-экономическую деятельность ГРБС, имеющих стаж работы в финансово-экономической сфере более трех лет, по состоянию на 1 января текущего финансового года</t>
  </si>
  <si>
    <t>Объем кредиторской задолженности ГРБС и подведомственных ему муниципальных учреждений на начало текущего года</t>
  </si>
  <si>
    <t>Объем кредиторской задолженности ГРБС и подведомственных ему учреждений по состоянию на 1 число года, следующего за отчетным</t>
  </si>
  <si>
    <t>Объем просроченной кредиторской задолженности ГРБС и подведомственных ПБС по расходам на конец отчетного периода</t>
  </si>
  <si>
    <t xml:space="preserve">Р=(1,2Nh + 0,9Ns)x 100
N                                                           </t>
  </si>
  <si>
    <t>Nh</t>
  </si>
  <si>
    <t>Ns</t>
  </si>
  <si>
    <t xml:space="preserve">N  </t>
  </si>
  <si>
    <t xml:space="preserve"> </t>
  </si>
  <si>
    <t>n</t>
  </si>
  <si>
    <t xml:space="preserve">N </t>
  </si>
  <si>
    <r>
      <t>N</t>
    </r>
    <r>
      <rPr>
        <sz val="8"/>
        <color theme="1"/>
        <rFont val="Times New Roman"/>
        <family val="1"/>
        <charset val="204"/>
      </rPr>
      <t>1</t>
    </r>
  </si>
  <si>
    <t>N</t>
  </si>
  <si>
    <t>Р8=Кт топ – Кт тнг</t>
  </si>
  <si>
    <t xml:space="preserve">Кт топ </t>
  </si>
  <si>
    <t xml:space="preserve">Кт тнг </t>
  </si>
  <si>
    <t>3115,50 (120,003,005)-20.01.2021г.;                     180,00 (150,003,005)-21,01,2021г.</t>
  </si>
  <si>
    <t xml:space="preserve">148,63 (120,003,008)-21.01.2021г.; 62167,94(120,003,007)-28.01.2021г; </t>
  </si>
  <si>
    <t>22690,00 (120,003,014)-22,01,2021г.; 10830,07(120,003,016)-22,01,2021г.</t>
  </si>
  <si>
    <t xml:space="preserve">Дата возврата остатков </t>
  </si>
  <si>
    <t xml:space="preserve">если до 15 рабочих дней </t>
  </si>
  <si>
    <r>
      <t xml:space="preserve">324+324К( Остаток на </t>
    </r>
    <r>
      <rPr>
        <b/>
        <sz val="12"/>
        <color theme="1"/>
        <rFont val="Times New Roman"/>
        <family val="1"/>
        <charset val="204"/>
      </rPr>
      <t>01 января 2021</t>
    </r>
    <r>
      <rPr>
        <sz val="12"/>
        <color theme="1"/>
        <rFont val="Times New Roman"/>
        <family val="1"/>
        <charset val="204"/>
      </rPr>
      <t>года)</t>
    </r>
  </si>
  <si>
    <t xml:space="preserve">Р16≥120%  -5
100% ≤Р16&lt;120% -3
Р16&lt; 100% -1
</t>
  </si>
  <si>
    <t>Р</t>
  </si>
  <si>
    <t>5.1</t>
  </si>
  <si>
    <t>5.2</t>
  </si>
  <si>
    <t xml:space="preserve">Р17=100%-5
100%&lt;Р17≥80%-3
Р17&lt;80%-1
</t>
  </si>
  <si>
    <t>5.3</t>
  </si>
  <si>
    <t xml:space="preserve">Р18=100%-5
100%&lt;Р18≥80%-3
Р18&lt;80%-1
</t>
  </si>
  <si>
    <t>5.4</t>
  </si>
  <si>
    <t xml:space="preserve">Р19≥50%-5
Р19&lt;50%-1
</t>
  </si>
  <si>
    <t>3.3</t>
  </si>
  <si>
    <t xml:space="preserve">Р8&lt;0 (снижение Кт задолженности)-5
Р8=0 (Кт задолженность не изменилась)-4
Р8&gt;0 (допущен рост Кт задолженности)-2
</t>
  </si>
  <si>
    <t>3.4</t>
  </si>
  <si>
    <t>Р (тыс.руб)</t>
  </si>
  <si>
    <t xml:space="preserve">Р9 = 0 -5
Р9 &gt; 0-0
</t>
  </si>
  <si>
    <t>2.2</t>
  </si>
  <si>
    <t xml:space="preserve">Р5=100%-5
Р5&lt;100%-0
</t>
  </si>
  <si>
    <t>Объемы доходов по возврату целевых остатков прошлых лет в краевой бюджет по сроку возврата в течение первых 15 рабочих дней отчетного финансового года по данным Отчета об использовании межбюджетных трансфертов из краевого бюджета, районом (ф.0503324,0503324К),</t>
  </si>
  <si>
    <t xml:space="preserve">Кассовое исполнение по доходам по возврату целевых остатков прошлых лет в краевой бюджет по сроку возврата в течение первых 15 рабочих дней отчетного финансового года.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</si>
</sst>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6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wrapText="1"/>
    </xf>
    <xf numFmtId="0" fontId="1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" fontId="4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" fontId="2" fillId="0" borderId="1" xfId="0" applyNumberFormat="1" applyFont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/>
    <xf numFmtId="0" fontId="2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0" fontId="2" fillId="0" borderId="0" xfId="0" applyFont="1" applyAlignment="1"/>
    <xf numFmtId="0" fontId="7" fillId="0" borderId="1" xfId="0" applyFont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wrapText="1"/>
    </xf>
    <xf numFmtId="1" fontId="4" fillId="2" borderId="1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wrapText="1"/>
    </xf>
    <xf numFmtId="2" fontId="1" fillId="0" borderId="2" xfId="0" applyNumberFormat="1" applyFont="1" applyBorder="1" applyAlignment="1"/>
    <xf numFmtId="1" fontId="4" fillId="0" borderId="1" xfId="0" applyNumberFormat="1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left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4" fillId="0" borderId="1" xfId="0" applyFont="1" applyBorder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3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17</xdr:row>
      <xdr:rowOff>0</xdr:rowOff>
    </xdr:from>
    <xdr:to>
      <xdr:col>1</xdr:col>
      <xdr:colOff>289560</xdr:colOff>
      <xdr:row>18</xdr:row>
      <xdr:rowOff>30480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1862" y="7348483"/>
          <a:ext cx="289560" cy="354549"/>
        </a:xfrm>
        <a:prstGeom prst="rect">
          <a:avLst/>
        </a:prstGeom>
        <a:noFill/>
      </xdr:spPr>
    </xdr:pic>
    <xdr:clientData/>
  </xdr:twoCellAnchor>
  <xdr:twoCellAnchor>
    <xdr:from>
      <xdr:col>3</xdr:col>
      <xdr:colOff>0</xdr:colOff>
      <xdr:row>16</xdr:row>
      <xdr:rowOff>0</xdr:rowOff>
    </xdr:from>
    <xdr:to>
      <xdr:col>3</xdr:col>
      <xdr:colOff>1356360</xdr:colOff>
      <xdr:row>16</xdr:row>
      <xdr:rowOff>289560</xdr:rowOff>
    </xdr:to>
    <xdr:pic>
      <xdr:nvPicPr>
        <xdr:cNvPr id="1026" name="Pictur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818120" y="5920740"/>
          <a:ext cx="1356360" cy="289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29</xdr:row>
      <xdr:rowOff>0</xdr:rowOff>
    </xdr:from>
    <xdr:to>
      <xdr:col>3</xdr:col>
      <xdr:colOff>1196340</xdr:colOff>
      <xdr:row>29</xdr:row>
      <xdr:rowOff>251460</xdr:rowOff>
    </xdr:to>
    <xdr:pic>
      <xdr:nvPicPr>
        <xdr:cNvPr id="1027" name="Picture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7818120" y="10317480"/>
          <a:ext cx="1196340" cy="2514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0</xdr:colOff>
      <xdr:row>42</xdr:row>
      <xdr:rowOff>0</xdr:rowOff>
    </xdr:from>
    <xdr:to>
      <xdr:col>3</xdr:col>
      <xdr:colOff>1158240</xdr:colOff>
      <xdr:row>42</xdr:row>
      <xdr:rowOff>289560</xdr:rowOff>
    </xdr:to>
    <xdr:pic>
      <xdr:nvPicPr>
        <xdr:cNvPr id="1028" name="Picture 4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7818120" y="13845540"/>
          <a:ext cx="1158240" cy="289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0</xdr:colOff>
      <xdr:row>85</xdr:row>
      <xdr:rowOff>0</xdr:rowOff>
    </xdr:from>
    <xdr:to>
      <xdr:col>1</xdr:col>
      <xdr:colOff>281940</xdr:colOff>
      <xdr:row>85</xdr:row>
      <xdr:rowOff>266700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624840" y="29237940"/>
          <a:ext cx="28194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85</xdr:row>
      <xdr:rowOff>0</xdr:rowOff>
    </xdr:from>
    <xdr:to>
      <xdr:col>2</xdr:col>
      <xdr:colOff>259080</xdr:colOff>
      <xdr:row>85</xdr:row>
      <xdr:rowOff>266700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3878580" y="29237940"/>
          <a:ext cx="259080" cy="266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7"/>
  <sheetViews>
    <sheetView tabSelected="1" zoomScale="60" zoomScaleNormal="60" zoomScaleSheetLayoutView="87" workbookViewId="0">
      <selection activeCell="C88" sqref="C88"/>
    </sheetView>
  </sheetViews>
  <sheetFormatPr defaultColWidth="9.109375" defaultRowHeight="13.8" x14ac:dyDescent="0.25"/>
  <cols>
    <col min="1" max="1" width="9.109375" style="19"/>
    <col min="2" max="2" width="47.44140625" style="2" customWidth="1"/>
    <col min="3" max="3" width="41.77734375" style="2" customWidth="1"/>
    <col min="4" max="4" width="28.5546875" style="2" customWidth="1"/>
    <col min="5" max="5" width="22.5546875" style="2" customWidth="1"/>
    <col min="6" max="6" width="20.44140625" style="2" customWidth="1"/>
    <col min="7" max="16384" width="9.109375" style="2"/>
  </cols>
  <sheetData>
    <row r="1" spans="1:6" x14ac:dyDescent="0.25">
      <c r="D1" s="14"/>
    </row>
    <row r="2" spans="1:6" ht="55.2" customHeight="1" x14ac:dyDescent="0.25">
      <c r="B2" s="52" t="s">
        <v>0</v>
      </c>
      <c r="C2" s="52"/>
      <c r="D2" s="52"/>
      <c r="F2" s="30"/>
    </row>
    <row r="3" spans="1:6" ht="18" customHeight="1" x14ac:dyDescent="0.55000000000000004">
      <c r="B3" s="3"/>
      <c r="C3" s="3"/>
      <c r="D3" s="7"/>
      <c r="F3" s="30"/>
    </row>
    <row r="4" spans="1:6" s="1" customFormat="1" ht="237.6" customHeight="1" x14ac:dyDescent="0.3">
      <c r="A4" s="18">
        <v>1</v>
      </c>
      <c r="B4" s="9" t="s">
        <v>1</v>
      </c>
      <c r="C4" s="9" t="s">
        <v>2</v>
      </c>
      <c r="D4" s="10" t="s">
        <v>3</v>
      </c>
      <c r="E4" s="23" t="s">
        <v>11</v>
      </c>
      <c r="F4" s="23" t="s">
        <v>29</v>
      </c>
    </row>
    <row r="5" spans="1:6" s="1" customFormat="1" ht="31.8" customHeight="1" x14ac:dyDescent="0.3">
      <c r="A5" s="44" t="s">
        <v>31</v>
      </c>
      <c r="B5" s="21" t="s">
        <v>12</v>
      </c>
      <c r="C5" s="21" t="s">
        <v>13</v>
      </c>
      <c r="D5" s="22" t="s">
        <v>14</v>
      </c>
      <c r="E5" s="23" t="s">
        <v>30</v>
      </c>
      <c r="F5" s="23"/>
    </row>
    <row r="6" spans="1:6" s="4" customFormat="1" ht="16.2" customHeight="1" x14ac:dyDescent="0.35">
      <c r="A6" s="31">
        <v>901</v>
      </c>
      <c r="B6" s="32">
        <v>8</v>
      </c>
      <c r="C6" s="32">
        <v>1</v>
      </c>
      <c r="D6" s="8">
        <f>SUM(B6+C6)</f>
        <v>9</v>
      </c>
      <c r="E6" s="35">
        <f>((1.2*B6+0.9*C6)/D6)*100</f>
        <v>116.66666666666667</v>
      </c>
      <c r="F6" s="39">
        <v>3</v>
      </c>
    </row>
    <row r="7" spans="1:6" s="4" customFormat="1" ht="16.2" customHeight="1" x14ac:dyDescent="0.35">
      <c r="A7" s="31">
        <v>902</v>
      </c>
      <c r="B7" s="32">
        <v>8</v>
      </c>
      <c r="C7" s="32">
        <v>1</v>
      </c>
      <c r="D7" s="8">
        <f t="shared" ref="D7:D15" si="0">SUM(B7+C7)</f>
        <v>9</v>
      </c>
      <c r="E7" s="35">
        <f t="shared" ref="E7:E15" si="1">((1.2*B7+0.9*C7)/D7)*100</f>
        <v>116.66666666666667</v>
      </c>
      <c r="F7" s="39">
        <v>3</v>
      </c>
    </row>
    <row r="8" spans="1:6" s="4" customFormat="1" ht="16.2" customHeight="1" x14ac:dyDescent="0.35">
      <c r="A8" s="31">
        <v>905</v>
      </c>
      <c r="B8" s="32">
        <v>3</v>
      </c>
      <c r="C8" s="32">
        <v>0</v>
      </c>
      <c r="D8" s="8">
        <f t="shared" si="0"/>
        <v>3</v>
      </c>
      <c r="E8" s="35">
        <f t="shared" si="1"/>
        <v>120</v>
      </c>
      <c r="F8" s="39">
        <v>5</v>
      </c>
    </row>
    <row r="9" spans="1:6" s="4" customFormat="1" ht="16.2" customHeight="1" x14ac:dyDescent="0.35">
      <c r="A9" s="31">
        <v>910</v>
      </c>
      <c r="B9" s="32">
        <v>8</v>
      </c>
      <c r="C9" s="32">
        <v>1</v>
      </c>
      <c r="D9" s="8">
        <f t="shared" si="0"/>
        <v>9</v>
      </c>
      <c r="E9" s="35">
        <f t="shared" si="1"/>
        <v>116.66666666666667</v>
      </c>
      <c r="F9" s="39">
        <v>3</v>
      </c>
    </row>
    <row r="10" spans="1:6" s="4" customFormat="1" ht="16.2" customHeight="1" x14ac:dyDescent="0.35">
      <c r="A10" s="31">
        <v>921</v>
      </c>
      <c r="B10" s="32">
        <v>8</v>
      </c>
      <c r="C10" s="32">
        <v>1</v>
      </c>
      <c r="D10" s="8">
        <f t="shared" si="0"/>
        <v>9</v>
      </c>
      <c r="E10" s="35">
        <f t="shared" si="1"/>
        <v>116.66666666666667</v>
      </c>
      <c r="F10" s="39">
        <v>3</v>
      </c>
    </row>
    <row r="11" spans="1:6" s="4" customFormat="1" ht="16.2" customHeight="1" x14ac:dyDescent="0.35">
      <c r="A11" s="31">
        <v>925</v>
      </c>
      <c r="B11" s="32">
        <v>38</v>
      </c>
      <c r="C11" s="32">
        <v>5</v>
      </c>
      <c r="D11" s="8">
        <f t="shared" si="0"/>
        <v>43</v>
      </c>
      <c r="E11" s="35">
        <f t="shared" si="1"/>
        <v>116.51162790697676</v>
      </c>
      <c r="F11" s="39">
        <v>3</v>
      </c>
    </row>
    <row r="12" spans="1:6" s="4" customFormat="1" ht="16.2" customHeight="1" x14ac:dyDescent="0.35">
      <c r="A12" s="31">
        <v>926</v>
      </c>
      <c r="B12" s="32">
        <v>13</v>
      </c>
      <c r="C12" s="32">
        <v>0</v>
      </c>
      <c r="D12" s="8">
        <f t="shared" si="0"/>
        <v>13</v>
      </c>
      <c r="E12" s="35">
        <f t="shared" si="1"/>
        <v>120</v>
      </c>
      <c r="F12" s="39">
        <v>5</v>
      </c>
    </row>
    <row r="13" spans="1:6" s="4" customFormat="1" ht="16.2" customHeight="1" x14ac:dyDescent="0.35">
      <c r="A13" s="31">
        <v>929</v>
      </c>
      <c r="B13" s="32">
        <v>13</v>
      </c>
      <c r="C13" s="32">
        <v>0</v>
      </c>
      <c r="D13" s="8">
        <f t="shared" si="0"/>
        <v>13</v>
      </c>
      <c r="E13" s="35">
        <f t="shared" si="1"/>
        <v>120</v>
      </c>
      <c r="F13" s="39">
        <v>5</v>
      </c>
    </row>
    <row r="14" spans="1:6" s="4" customFormat="1" ht="16.2" customHeight="1" x14ac:dyDescent="0.35">
      <c r="A14" s="31">
        <v>934</v>
      </c>
      <c r="B14" s="32">
        <v>13</v>
      </c>
      <c r="C14" s="32">
        <v>0</v>
      </c>
      <c r="D14" s="8">
        <f t="shared" si="0"/>
        <v>13</v>
      </c>
      <c r="E14" s="35">
        <f t="shared" si="1"/>
        <v>120</v>
      </c>
      <c r="F14" s="39">
        <v>5</v>
      </c>
    </row>
    <row r="15" spans="1:6" s="4" customFormat="1" ht="16.2" customHeight="1" x14ac:dyDescent="0.35">
      <c r="A15" s="31">
        <v>953</v>
      </c>
      <c r="B15" s="32">
        <v>38</v>
      </c>
      <c r="C15" s="32">
        <v>5</v>
      </c>
      <c r="D15" s="8">
        <f t="shared" si="0"/>
        <v>43</v>
      </c>
      <c r="E15" s="35">
        <f t="shared" si="1"/>
        <v>116.51162790697676</v>
      </c>
      <c r="F15" s="39">
        <v>3</v>
      </c>
    </row>
    <row r="16" spans="1:6" s="4" customFormat="1" ht="16.2" customHeight="1" x14ac:dyDescent="0.35">
      <c r="A16" s="20"/>
      <c r="B16" s="8"/>
      <c r="C16" s="8"/>
      <c r="D16" s="8"/>
      <c r="E16" s="24"/>
      <c r="F16" s="38"/>
    </row>
    <row r="17" spans="1:5" s="6" customFormat="1" ht="116.4" customHeight="1" x14ac:dyDescent="0.3">
      <c r="A17" s="13">
        <v>2</v>
      </c>
      <c r="B17" s="12" t="s">
        <v>4</v>
      </c>
      <c r="C17" s="9" t="s">
        <v>3</v>
      </c>
      <c r="D17" s="26"/>
      <c r="E17" s="13" t="s">
        <v>33</v>
      </c>
    </row>
    <row r="18" spans="1:5" s="6" customFormat="1" ht="25.2" customHeight="1" x14ac:dyDescent="0.3">
      <c r="A18" s="44" t="s">
        <v>32</v>
      </c>
      <c r="B18" s="27" t="s">
        <v>15</v>
      </c>
      <c r="C18" s="22" t="s">
        <v>14</v>
      </c>
      <c r="D18" s="40" t="s">
        <v>30</v>
      </c>
      <c r="E18" s="13"/>
    </row>
    <row r="19" spans="1:5" ht="18.600000000000001" customHeight="1" x14ac:dyDescent="0.3">
      <c r="A19" s="31">
        <v>901</v>
      </c>
      <c r="B19" s="32">
        <v>3</v>
      </c>
      <c r="C19" s="32">
        <v>9</v>
      </c>
      <c r="D19" s="49">
        <f>(B19/C19)*100</f>
        <v>33.333333333333329</v>
      </c>
      <c r="E19" s="46">
        <v>1</v>
      </c>
    </row>
    <row r="20" spans="1:5" ht="18.600000000000001" customHeight="1" x14ac:dyDescent="0.3">
      <c r="A20" s="31">
        <v>902</v>
      </c>
      <c r="B20" s="32">
        <v>3</v>
      </c>
      <c r="C20" s="32">
        <v>9</v>
      </c>
      <c r="D20" s="49">
        <f>(B20/C20)*100</f>
        <v>33.333333333333329</v>
      </c>
      <c r="E20" s="46">
        <v>1</v>
      </c>
    </row>
    <row r="21" spans="1:5" ht="18.600000000000001" customHeight="1" x14ac:dyDescent="0.3">
      <c r="A21" s="31">
        <v>905</v>
      </c>
      <c r="B21" s="32">
        <v>1</v>
      </c>
      <c r="C21" s="32">
        <v>3</v>
      </c>
      <c r="D21" s="49">
        <f t="shared" ref="D21:D28" si="2">(B21/C21)*100</f>
        <v>33.333333333333329</v>
      </c>
      <c r="E21" s="46">
        <v>1</v>
      </c>
    </row>
    <row r="22" spans="1:5" ht="18.600000000000001" customHeight="1" x14ac:dyDescent="0.3">
      <c r="A22" s="31">
        <v>910</v>
      </c>
      <c r="B22" s="32">
        <v>3</v>
      </c>
      <c r="C22" s="32">
        <v>9</v>
      </c>
      <c r="D22" s="49">
        <f t="shared" si="2"/>
        <v>33.333333333333329</v>
      </c>
      <c r="E22" s="46">
        <v>1</v>
      </c>
    </row>
    <row r="23" spans="1:5" ht="18.600000000000001" customHeight="1" x14ac:dyDescent="0.3">
      <c r="A23" s="31">
        <v>921</v>
      </c>
      <c r="B23" s="32">
        <v>3</v>
      </c>
      <c r="C23" s="32">
        <v>9</v>
      </c>
      <c r="D23" s="49">
        <f t="shared" si="2"/>
        <v>33.333333333333329</v>
      </c>
      <c r="E23" s="46">
        <v>1</v>
      </c>
    </row>
    <row r="24" spans="1:5" ht="18.600000000000001" customHeight="1" x14ac:dyDescent="0.3">
      <c r="A24" s="31">
        <v>925</v>
      </c>
      <c r="B24" s="32">
        <v>30</v>
      </c>
      <c r="C24" s="32">
        <v>43</v>
      </c>
      <c r="D24" s="49">
        <f t="shared" si="2"/>
        <v>69.767441860465112</v>
      </c>
      <c r="E24" s="46">
        <v>1</v>
      </c>
    </row>
    <row r="25" spans="1:5" ht="18.600000000000001" customHeight="1" x14ac:dyDescent="0.3">
      <c r="A25" s="31">
        <v>926</v>
      </c>
      <c r="B25" s="32">
        <v>5</v>
      </c>
      <c r="C25" s="32">
        <v>13</v>
      </c>
      <c r="D25" s="49">
        <f t="shared" si="2"/>
        <v>38.461538461538467</v>
      </c>
      <c r="E25" s="46">
        <v>1</v>
      </c>
    </row>
    <row r="26" spans="1:5" ht="18.600000000000001" customHeight="1" x14ac:dyDescent="0.3">
      <c r="A26" s="31">
        <v>929</v>
      </c>
      <c r="B26" s="32">
        <v>5</v>
      </c>
      <c r="C26" s="32">
        <v>13</v>
      </c>
      <c r="D26" s="49">
        <f t="shared" si="2"/>
        <v>38.461538461538467</v>
      </c>
      <c r="E26" s="46">
        <v>1</v>
      </c>
    </row>
    <row r="27" spans="1:5" ht="18.600000000000001" customHeight="1" x14ac:dyDescent="0.3">
      <c r="A27" s="31">
        <v>934</v>
      </c>
      <c r="B27" s="32">
        <v>5</v>
      </c>
      <c r="C27" s="32">
        <v>13</v>
      </c>
      <c r="D27" s="49">
        <f t="shared" si="2"/>
        <v>38.461538461538467</v>
      </c>
      <c r="E27" s="46">
        <v>1</v>
      </c>
    </row>
    <row r="28" spans="1:5" ht="18.600000000000001" customHeight="1" x14ac:dyDescent="0.3">
      <c r="A28" s="20">
        <v>953</v>
      </c>
      <c r="B28" s="8">
        <v>30</v>
      </c>
      <c r="C28" s="8">
        <v>43</v>
      </c>
      <c r="D28" s="49">
        <f t="shared" si="2"/>
        <v>69.767441860465112</v>
      </c>
      <c r="E28" s="46">
        <v>1</v>
      </c>
    </row>
    <row r="29" spans="1:5" ht="18.600000000000001" customHeight="1" x14ac:dyDescent="0.25">
      <c r="A29" s="20"/>
      <c r="B29" s="8"/>
      <c r="C29" s="8"/>
      <c r="D29" s="8"/>
      <c r="E29" s="45"/>
    </row>
    <row r="30" spans="1:5" s="6" customFormat="1" ht="85.2" customHeight="1" x14ac:dyDescent="0.3">
      <c r="A30" s="13">
        <v>3</v>
      </c>
      <c r="B30" s="11" t="s">
        <v>5</v>
      </c>
      <c r="C30" s="9" t="s">
        <v>6</v>
      </c>
      <c r="D30" s="41"/>
      <c r="E30" s="6" t="s">
        <v>35</v>
      </c>
    </row>
    <row r="31" spans="1:5" s="6" customFormat="1" ht="21" customHeight="1" x14ac:dyDescent="0.3">
      <c r="A31" s="44" t="s">
        <v>34</v>
      </c>
      <c r="B31" s="47" t="s">
        <v>16</v>
      </c>
      <c r="C31" s="48" t="s">
        <v>17</v>
      </c>
      <c r="D31" s="5" t="s">
        <v>30</v>
      </c>
      <c r="E31" s="13"/>
    </row>
    <row r="32" spans="1:5" ht="15.6" customHeight="1" x14ac:dyDescent="0.25">
      <c r="A32" s="31">
        <v>901</v>
      </c>
      <c r="B32" s="32">
        <v>9</v>
      </c>
      <c r="C32" s="32">
        <v>10</v>
      </c>
      <c r="D32" s="32">
        <f>(B32/C32)*100</f>
        <v>90</v>
      </c>
      <c r="E32" s="50">
        <v>3</v>
      </c>
    </row>
    <row r="33" spans="1:5" ht="15.6" customHeight="1" x14ac:dyDescent="0.25">
      <c r="A33" s="31">
        <v>902</v>
      </c>
      <c r="B33" s="32">
        <v>9</v>
      </c>
      <c r="C33" s="32">
        <v>10</v>
      </c>
      <c r="D33" s="32">
        <f t="shared" ref="D33:D41" si="3">(B33/C33)*100</f>
        <v>90</v>
      </c>
      <c r="E33" s="50">
        <v>3</v>
      </c>
    </row>
    <row r="34" spans="1:5" ht="15.6" customHeight="1" x14ac:dyDescent="0.25">
      <c r="A34" s="31">
        <v>905</v>
      </c>
      <c r="B34" s="32">
        <v>3</v>
      </c>
      <c r="C34" s="32">
        <v>3</v>
      </c>
      <c r="D34" s="32">
        <f t="shared" si="3"/>
        <v>100</v>
      </c>
      <c r="E34" s="50">
        <v>5</v>
      </c>
    </row>
    <row r="35" spans="1:5" ht="15.6" customHeight="1" x14ac:dyDescent="0.25">
      <c r="A35" s="31">
        <v>910</v>
      </c>
      <c r="B35" s="32">
        <v>9</v>
      </c>
      <c r="C35" s="32">
        <v>10</v>
      </c>
      <c r="D35" s="32">
        <f t="shared" si="3"/>
        <v>90</v>
      </c>
      <c r="E35" s="50">
        <v>3</v>
      </c>
    </row>
    <row r="36" spans="1:5" ht="15.6" customHeight="1" x14ac:dyDescent="0.25">
      <c r="A36" s="31">
        <v>921</v>
      </c>
      <c r="B36" s="32">
        <v>9</v>
      </c>
      <c r="C36" s="32">
        <v>10</v>
      </c>
      <c r="D36" s="32">
        <f t="shared" si="3"/>
        <v>90</v>
      </c>
      <c r="E36" s="50">
        <v>3</v>
      </c>
    </row>
    <row r="37" spans="1:5" ht="15.6" customHeight="1" x14ac:dyDescent="0.25">
      <c r="A37" s="31">
        <v>925</v>
      </c>
      <c r="B37" s="32">
        <v>43</v>
      </c>
      <c r="C37" s="32">
        <v>59</v>
      </c>
      <c r="D37" s="32">
        <f t="shared" si="3"/>
        <v>72.881355932203391</v>
      </c>
      <c r="E37" s="50">
        <v>1</v>
      </c>
    </row>
    <row r="38" spans="1:5" ht="15.6" customHeight="1" x14ac:dyDescent="0.25">
      <c r="A38" s="31">
        <v>926</v>
      </c>
      <c r="B38" s="32">
        <v>13</v>
      </c>
      <c r="C38" s="32">
        <v>16</v>
      </c>
      <c r="D38" s="32">
        <f t="shared" si="3"/>
        <v>81.25</v>
      </c>
      <c r="E38" s="50">
        <v>3</v>
      </c>
    </row>
    <row r="39" spans="1:5" ht="15.6" customHeight="1" x14ac:dyDescent="0.25">
      <c r="A39" s="31">
        <v>929</v>
      </c>
      <c r="B39" s="32">
        <v>13</v>
      </c>
      <c r="C39" s="32">
        <v>16</v>
      </c>
      <c r="D39" s="32">
        <f t="shared" si="3"/>
        <v>81.25</v>
      </c>
      <c r="E39" s="50">
        <v>3</v>
      </c>
    </row>
    <row r="40" spans="1:5" ht="15.6" customHeight="1" x14ac:dyDescent="0.25">
      <c r="A40" s="31">
        <v>934</v>
      </c>
      <c r="B40" s="32">
        <v>13</v>
      </c>
      <c r="C40" s="32">
        <v>16</v>
      </c>
      <c r="D40" s="32">
        <f t="shared" si="3"/>
        <v>81.25</v>
      </c>
      <c r="E40" s="50">
        <v>3</v>
      </c>
    </row>
    <row r="41" spans="1:5" ht="15.6" customHeight="1" x14ac:dyDescent="0.25">
      <c r="A41" s="20">
        <v>953</v>
      </c>
      <c r="B41" s="8">
        <v>43</v>
      </c>
      <c r="C41" s="8">
        <v>59</v>
      </c>
      <c r="D41" s="8">
        <f t="shared" si="3"/>
        <v>72.881355932203391</v>
      </c>
      <c r="E41" s="50">
        <v>1</v>
      </c>
    </row>
    <row r="42" spans="1:5" ht="15.6" customHeight="1" x14ac:dyDescent="0.25">
      <c r="A42" s="20"/>
      <c r="B42" s="8"/>
      <c r="C42" s="8"/>
      <c r="D42" s="8"/>
    </row>
    <row r="43" spans="1:5" s="6" customFormat="1" ht="95.4" customHeight="1" x14ac:dyDescent="0.3">
      <c r="A43" s="13">
        <v>4</v>
      </c>
      <c r="B43" s="11" t="s">
        <v>7</v>
      </c>
      <c r="C43" s="9" t="s">
        <v>3</v>
      </c>
      <c r="D43" s="5"/>
      <c r="E43" s="13" t="s">
        <v>37</v>
      </c>
    </row>
    <row r="44" spans="1:5" s="6" customFormat="1" ht="21" customHeight="1" x14ac:dyDescent="0.3">
      <c r="A44" s="44" t="s">
        <v>36</v>
      </c>
      <c r="B44" s="25" t="s">
        <v>18</v>
      </c>
      <c r="C44" s="21" t="s">
        <v>19</v>
      </c>
      <c r="D44" s="5" t="s">
        <v>30</v>
      </c>
      <c r="E44" s="13"/>
    </row>
    <row r="45" spans="1:5" ht="16.2" customHeight="1" x14ac:dyDescent="0.25">
      <c r="A45" s="31">
        <v>901</v>
      </c>
      <c r="B45" s="32">
        <v>10</v>
      </c>
      <c r="C45" s="32">
        <v>9</v>
      </c>
      <c r="D45" s="32">
        <f>B45/C45*100</f>
        <v>111.11111111111111</v>
      </c>
      <c r="E45" s="50">
        <v>5</v>
      </c>
    </row>
    <row r="46" spans="1:5" ht="16.2" customHeight="1" x14ac:dyDescent="0.25">
      <c r="A46" s="31">
        <v>902</v>
      </c>
      <c r="B46" s="32">
        <v>10</v>
      </c>
      <c r="C46" s="32">
        <v>9</v>
      </c>
      <c r="D46" s="32">
        <f t="shared" ref="D46:D54" si="4">B46/C46*100</f>
        <v>111.11111111111111</v>
      </c>
      <c r="E46" s="50">
        <v>5</v>
      </c>
    </row>
    <row r="47" spans="1:5" ht="16.2" customHeight="1" x14ac:dyDescent="0.25">
      <c r="A47" s="31">
        <v>905</v>
      </c>
      <c r="B47" s="32">
        <v>3</v>
      </c>
      <c r="C47" s="32">
        <v>3</v>
      </c>
      <c r="D47" s="32">
        <f t="shared" si="4"/>
        <v>100</v>
      </c>
      <c r="E47" s="50">
        <v>5</v>
      </c>
    </row>
    <row r="48" spans="1:5" ht="16.2" customHeight="1" x14ac:dyDescent="0.25">
      <c r="A48" s="31">
        <v>910</v>
      </c>
      <c r="B48" s="32">
        <v>10</v>
      </c>
      <c r="C48" s="32">
        <v>9</v>
      </c>
      <c r="D48" s="32">
        <f t="shared" si="4"/>
        <v>111.11111111111111</v>
      </c>
      <c r="E48" s="50">
        <v>5</v>
      </c>
    </row>
    <row r="49" spans="1:5" ht="16.2" customHeight="1" x14ac:dyDescent="0.25">
      <c r="A49" s="31">
        <v>921</v>
      </c>
      <c r="B49" s="32">
        <v>10</v>
      </c>
      <c r="C49" s="32">
        <v>9</v>
      </c>
      <c r="D49" s="32">
        <f t="shared" si="4"/>
        <v>111.11111111111111</v>
      </c>
      <c r="E49" s="50">
        <v>5</v>
      </c>
    </row>
    <row r="50" spans="1:5" ht="16.2" customHeight="1" x14ac:dyDescent="0.25">
      <c r="A50" s="31">
        <v>925</v>
      </c>
      <c r="B50" s="32">
        <v>35</v>
      </c>
      <c r="C50" s="32">
        <v>43</v>
      </c>
      <c r="D50" s="32">
        <f t="shared" si="4"/>
        <v>81.395348837209298</v>
      </c>
      <c r="E50" s="50">
        <v>5</v>
      </c>
    </row>
    <row r="51" spans="1:5" ht="16.2" customHeight="1" x14ac:dyDescent="0.25">
      <c r="A51" s="31">
        <v>926</v>
      </c>
      <c r="B51" s="32">
        <v>12</v>
      </c>
      <c r="C51" s="32">
        <v>13</v>
      </c>
      <c r="D51" s="32">
        <f t="shared" si="4"/>
        <v>92.307692307692307</v>
      </c>
      <c r="E51" s="50">
        <v>5</v>
      </c>
    </row>
    <row r="52" spans="1:5" ht="16.2" customHeight="1" x14ac:dyDescent="0.25">
      <c r="A52" s="31">
        <v>929</v>
      </c>
      <c r="B52" s="32">
        <v>12</v>
      </c>
      <c r="C52" s="32">
        <v>13</v>
      </c>
      <c r="D52" s="32">
        <f t="shared" si="4"/>
        <v>92.307692307692307</v>
      </c>
      <c r="E52" s="50">
        <v>5</v>
      </c>
    </row>
    <row r="53" spans="1:5" ht="16.2" customHeight="1" x14ac:dyDescent="0.25">
      <c r="A53" s="31">
        <v>934</v>
      </c>
      <c r="B53" s="32">
        <v>12</v>
      </c>
      <c r="C53" s="32">
        <v>13</v>
      </c>
      <c r="D53" s="32">
        <f t="shared" si="4"/>
        <v>92.307692307692307</v>
      </c>
      <c r="E53" s="50">
        <v>5</v>
      </c>
    </row>
    <row r="54" spans="1:5" ht="16.2" customHeight="1" x14ac:dyDescent="0.25">
      <c r="A54" s="31">
        <v>953</v>
      </c>
      <c r="B54" s="32">
        <v>35</v>
      </c>
      <c r="C54" s="32">
        <v>43</v>
      </c>
      <c r="D54" s="32">
        <f t="shared" si="4"/>
        <v>81.395348837209298</v>
      </c>
      <c r="E54" s="50">
        <v>5</v>
      </c>
    </row>
    <row r="55" spans="1:5" ht="16.2" customHeight="1" x14ac:dyDescent="0.25">
      <c r="A55" s="20"/>
      <c r="B55" s="8"/>
      <c r="C55" s="8"/>
      <c r="D55" s="8"/>
      <c r="E55" s="45"/>
    </row>
    <row r="56" spans="1:5" s="6" customFormat="1" ht="124.8" customHeight="1" x14ac:dyDescent="0.3">
      <c r="A56" s="13">
        <v>5</v>
      </c>
      <c r="B56" s="11" t="s">
        <v>8</v>
      </c>
      <c r="C56" s="9" t="s">
        <v>9</v>
      </c>
      <c r="D56" s="5" t="s">
        <v>20</v>
      </c>
      <c r="E56" s="13" t="s">
        <v>39</v>
      </c>
    </row>
    <row r="57" spans="1:5" s="6" customFormat="1" ht="27" customHeight="1" x14ac:dyDescent="0.3">
      <c r="A57" s="44" t="s">
        <v>38</v>
      </c>
      <c r="B57" s="25" t="s">
        <v>21</v>
      </c>
      <c r="C57" s="21" t="s">
        <v>22</v>
      </c>
      <c r="D57" s="5" t="s">
        <v>30</v>
      </c>
      <c r="E57" s="13"/>
    </row>
    <row r="58" spans="1:5" s="6" customFormat="1" ht="16.2" customHeight="1" x14ac:dyDescent="0.25">
      <c r="A58" s="20">
        <v>901</v>
      </c>
      <c r="B58" s="16">
        <v>349.73</v>
      </c>
      <c r="C58" s="16">
        <v>0</v>
      </c>
      <c r="D58" s="33">
        <f>C58-B58</f>
        <v>-349.73</v>
      </c>
      <c r="E58" s="13">
        <v>5</v>
      </c>
    </row>
    <row r="59" spans="1:5" s="6" customFormat="1" ht="16.2" customHeight="1" x14ac:dyDescent="0.25">
      <c r="A59" s="20">
        <v>902</v>
      </c>
      <c r="B59" s="16">
        <v>2844361.95</v>
      </c>
      <c r="C59" s="16">
        <v>712654.94</v>
      </c>
      <c r="D59" s="33">
        <f t="shared" ref="D59:D67" si="5">C59-B59</f>
        <v>-2131707.0100000002</v>
      </c>
      <c r="E59" s="13">
        <v>5</v>
      </c>
    </row>
    <row r="60" spans="1:5" s="6" customFormat="1" ht="16.2" customHeight="1" x14ac:dyDescent="0.25">
      <c r="A60" s="28">
        <v>905</v>
      </c>
      <c r="B60" s="29">
        <v>152.16999999999999</v>
      </c>
      <c r="C60" s="29">
        <v>305.76</v>
      </c>
      <c r="D60" s="33">
        <f t="shared" si="5"/>
        <v>153.59</v>
      </c>
      <c r="E60" s="13">
        <v>2</v>
      </c>
    </row>
    <row r="61" spans="1:5" s="6" customFormat="1" ht="16.2" customHeight="1" x14ac:dyDescent="0.25">
      <c r="A61" s="28">
        <v>910</v>
      </c>
      <c r="B61" s="29">
        <v>43053.22</v>
      </c>
      <c r="C61" s="29">
        <v>6012.81</v>
      </c>
      <c r="D61" s="33">
        <f t="shared" si="5"/>
        <v>-37040.410000000003</v>
      </c>
      <c r="E61" s="13">
        <v>5</v>
      </c>
    </row>
    <row r="62" spans="1:5" s="6" customFormat="1" ht="16.2" customHeight="1" x14ac:dyDescent="0.25">
      <c r="A62" s="28">
        <v>921</v>
      </c>
      <c r="B62" s="29">
        <v>71545.03</v>
      </c>
      <c r="C62" s="29">
        <v>59744.800000000003</v>
      </c>
      <c r="D62" s="33">
        <f t="shared" si="5"/>
        <v>-11800.229999999996</v>
      </c>
      <c r="E62" s="13">
        <v>5</v>
      </c>
    </row>
    <row r="63" spans="1:5" s="6" customFormat="1" ht="16.2" customHeight="1" x14ac:dyDescent="0.25">
      <c r="A63" s="20">
        <v>925</v>
      </c>
      <c r="B63" s="16">
        <v>16998805.550000001</v>
      </c>
      <c r="C63" s="16">
        <v>12853028.1</v>
      </c>
      <c r="D63" s="33">
        <f t="shared" si="5"/>
        <v>-4145777.4500000011</v>
      </c>
      <c r="E63" s="13">
        <v>5</v>
      </c>
    </row>
    <row r="64" spans="1:5" s="6" customFormat="1" ht="16.2" customHeight="1" x14ac:dyDescent="0.25">
      <c r="A64" s="31">
        <v>926</v>
      </c>
      <c r="B64" s="16">
        <v>544937.04</v>
      </c>
      <c r="C64" s="16">
        <v>160180.82</v>
      </c>
      <c r="D64" s="33">
        <f t="shared" si="5"/>
        <v>-384756.22000000003</v>
      </c>
      <c r="E64" s="13">
        <v>5</v>
      </c>
    </row>
    <row r="65" spans="1:5" s="6" customFormat="1" ht="16.2" customHeight="1" x14ac:dyDescent="0.25">
      <c r="A65" s="34">
        <v>929</v>
      </c>
      <c r="B65" s="29">
        <v>988032.76</v>
      </c>
      <c r="C65" s="29">
        <v>8917.58</v>
      </c>
      <c r="D65" s="33">
        <f t="shared" si="5"/>
        <v>-979115.18</v>
      </c>
      <c r="E65" s="13">
        <v>5</v>
      </c>
    </row>
    <row r="66" spans="1:5" s="6" customFormat="1" ht="16.2" customHeight="1" x14ac:dyDescent="0.25">
      <c r="A66" s="34">
        <v>934</v>
      </c>
      <c r="B66" s="29">
        <v>1023.89</v>
      </c>
      <c r="C66" s="29">
        <v>943.99</v>
      </c>
      <c r="D66" s="33">
        <f t="shared" si="5"/>
        <v>-79.899999999999977</v>
      </c>
      <c r="E66" s="13">
        <v>5</v>
      </c>
    </row>
    <row r="67" spans="1:5" s="6" customFormat="1" ht="16.2" customHeight="1" x14ac:dyDescent="0.25">
      <c r="A67" s="20">
        <v>953</v>
      </c>
      <c r="B67" s="16">
        <v>38734.9</v>
      </c>
      <c r="C67" s="16">
        <v>10.25</v>
      </c>
      <c r="D67" s="33">
        <f t="shared" si="5"/>
        <v>-38724.65</v>
      </c>
      <c r="E67" s="13">
        <v>5</v>
      </c>
    </row>
    <row r="68" spans="1:5" s="6" customFormat="1" ht="16.2" customHeight="1" x14ac:dyDescent="0.25">
      <c r="A68" s="20"/>
      <c r="B68" s="15"/>
      <c r="C68" s="16"/>
      <c r="D68" s="5"/>
      <c r="E68" s="13"/>
    </row>
    <row r="69" spans="1:5" s="6" customFormat="1" ht="16.2" customHeight="1" x14ac:dyDescent="0.25">
      <c r="A69" s="20"/>
      <c r="B69" s="15">
        <f>SUM(B58:B67)</f>
        <v>21530996.240000002</v>
      </c>
      <c r="C69" s="15">
        <f>SUM(C58:C67)</f>
        <v>13801799.050000001</v>
      </c>
      <c r="D69" s="5"/>
      <c r="E69" s="13"/>
    </row>
    <row r="70" spans="1:5" ht="16.2" customHeight="1" x14ac:dyDescent="0.25">
      <c r="A70" s="20"/>
      <c r="B70" s="17"/>
      <c r="C70" s="17"/>
      <c r="D70" s="8"/>
    </row>
    <row r="71" spans="1:5" s="6" customFormat="1" ht="70.8" customHeight="1" x14ac:dyDescent="0.3">
      <c r="A71" s="13">
        <v>6</v>
      </c>
      <c r="B71" s="51" t="s">
        <v>10</v>
      </c>
      <c r="C71" s="9"/>
      <c r="D71" s="5"/>
      <c r="E71" s="13" t="s">
        <v>42</v>
      </c>
    </row>
    <row r="72" spans="1:5" s="6" customFormat="1" ht="22.8" customHeight="1" x14ac:dyDescent="0.3">
      <c r="A72" s="44" t="s">
        <v>40</v>
      </c>
      <c r="B72" s="25" t="s">
        <v>41</v>
      </c>
      <c r="C72" s="9"/>
      <c r="D72" s="5"/>
      <c r="E72" s="13"/>
    </row>
    <row r="73" spans="1:5" ht="20.399999999999999" customHeight="1" x14ac:dyDescent="0.25">
      <c r="A73" s="20">
        <v>901</v>
      </c>
      <c r="B73" s="8">
        <v>0</v>
      </c>
      <c r="C73" s="8"/>
      <c r="D73" s="8"/>
      <c r="E73" s="50">
        <v>5</v>
      </c>
    </row>
    <row r="74" spans="1:5" ht="20.399999999999999" customHeight="1" x14ac:dyDescent="0.25">
      <c r="A74" s="20">
        <v>902</v>
      </c>
      <c r="B74" s="8">
        <v>0</v>
      </c>
      <c r="C74" s="8"/>
      <c r="D74" s="8"/>
      <c r="E74" s="50">
        <v>5</v>
      </c>
    </row>
    <row r="75" spans="1:5" ht="20.399999999999999" customHeight="1" x14ac:dyDescent="0.25">
      <c r="A75" s="20">
        <v>905</v>
      </c>
      <c r="B75" s="8">
        <v>0</v>
      </c>
      <c r="C75" s="8"/>
      <c r="D75" s="8"/>
      <c r="E75" s="50">
        <v>5</v>
      </c>
    </row>
    <row r="76" spans="1:5" ht="20.399999999999999" customHeight="1" x14ac:dyDescent="0.25">
      <c r="A76" s="20">
        <v>910</v>
      </c>
      <c r="B76" s="8">
        <v>0</v>
      </c>
      <c r="C76" s="8"/>
      <c r="D76" s="8"/>
      <c r="E76" s="50">
        <v>5</v>
      </c>
    </row>
    <row r="77" spans="1:5" ht="20.399999999999999" customHeight="1" x14ac:dyDescent="0.25">
      <c r="A77" s="20">
        <v>921</v>
      </c>
      <c r="B77" s="8">
        <v>0</v>
      </c>
      <c r="C77" s="8"/>
      <c r="D77" s="8"/>
      <c r="E77" s="50">
        <v>5</v>
      </c>
    </row>
    <row r="78" spans="1:5" ht="20.399999999999999" customHeight="1" x14ac:dyDescent="0.25">
      <c r="A78" s="20">
        <v>925</v>
      </c>
      <c r="B78" s="8">
        <v>0</v>
      </c>
      <c r="C78" s="8"/>
      <c r="D78" s="8"/>
      <c r="E78" s="50">
        <v>5</v>
      </c>
    </row>
    <row r="79" spans="1:5" ht="20.399999999999999" customHeight="1" x14ac:dyDescent="0.25">
      <c r="A79" s="20">
        <v>926</v>
      </c>
      <c r="B79" s="8">
        <v>0</v>
      </c>
      <c r="C79" s="8"/>
      <c r="D79" s="8"/>
      <c r="E79" s="50">
        <v>5</v>
      </c>
    </row>
    <row r="80" spans="1:5" ht="20.399999999999999" customHeight="1" x14ac:dyDescent="0.25">
      <c r="A80" s="20">
        <v>929</v>
      </c>
      <c r="B80" s="8">
        <v>0</v>
      </c>
      <c r="C80" s="8"/>
      <c r="D80" s="8"/>
      <c r="E80" s="50">
        <v>5</v>
      </c>
    </row>
    <row r="81" spans="1:5" ht="20.399999999999999" customHeight="1" x14ac:dyDescent="0.25">
      <c r="A81" s="20">
        <v>934</v>
      </c>
      <c r="B81" s="8">
        <v>0</v>
      </c>
      <c r="C81" s="8"/>
      <c r="D81" s="8"/>
      <c r="E81" s="50">
        <v>5</v>
      </c>
    </row>
    <row r="82" spans="1:5" ht="20.399999999999999" customHeight="1" x14ac:dyDescent="0.25">
      <c r="A82" s="20">
        <v>953</v>
      </c>
      <c r="B82" s="8">
        <v>0</v>
      </c>
      <c r="C82" s="8"/>
      <c r="D82" s="8"/>
      <c r="E82" s="50">
        <v>5</v>
      </c>
    </row>
    <row r="83" spans="1:5" ht="19.2" customHeight="1" x14ac:dyDescent="0.25">
      <c r="A83" s="20"/>
      <c r="B83" s="8"/>
      <c r="C83" s="8"/>
      <c r="D83" s="8"/>
      <c r="E83" s="45"/>
    </row>
    <row r="84" spans="1:5" s="6" customFormat="1" ht="57" hidden="1" customHeight="1" x14ac:dyDescent="0.3">
      <c r="A84" s="13">
        <v>7</v>
      </c>
      <c r="B84" s="42" t="s">
        <v>28</v>
      </c>
      <c r="C84" s="43" t="s">
        <v>26</v>
      </c>
      <c r="D84" s="5" t="s">
        <v>27</v>
      </c>
    </row>
    <row r="85" spans="1:5" s="6" customFormat="1" ht="121.2" customHeight="1" x14ac:dyDescent="0.3">
      <c r="A85" s="13">
        <v>7</v>
      </c>
      <c r="B85" s="42" t="s">
        <v>45</v>
      </c>
      <c r="C85" s="43" t="s">
        <v>46</v>
      </c>
      <c r="D85" s="5" t="s">
        <v>44</v>
      </c>
    </row>
    <row r="86" spans="1:5" s="6" customFormat="1" ht="27.6" customHeight="1" x14ac:dyDescent="0.3">
      <c r="A86" s="44" t="s">
        <v>43</v>
      </c>
      <c r="B86" s="51"/>
      <c r="C86" s="43"/>
      <c r="D86" s="5"/>
    </row>
    <row r="87" spans="1:5" ht="19.2" customHeight="1" x14ac:dyDescent="0.25">
      <c r="A87" s="20">
        <v>901</v>
      </c>
      <c r="B87" s="17"/>
      <c r="C87" s="17"/>
      <c r="D87" s="8"/>
    </row>
    <row r="88" spans="1:5" ht="33" customHeight="1" x14ac:dyDescent="0.25">
      <c r="A88" s="20">
        <v>902</v>
      </c>
      <c r="B88" s="17">
        <v>3295.5</v>
      </c>
      <c r="C88" s="37" t="s">
        <v>23</v>
      </c>
      <c r="D88" s="36">
        <v>5</v>
      </c>
    </row>
    <row r="89" spans="1:5" ht="19.2" customHeight="1" x14ac:dyDescent="0.25">
      <c r="A89" s="20">
        <v>905</v>
      </c>
      <c r="B89" s="17">
        <v>0</v>
      </c>
      <c r="C89" s="8"/>
      <c r="D89" s="36">
        <v>5</v>
      </c>
    </row>
    <row r="90" spans="1:5" ht="19.2" customHeight="1" x14ac:dyDescent="0.25">
      <c r="A90" s="20">
        <v>910</v>
      </c>
      <c r="B90" s="17">
        <v>0</v>
      </c>
      <c r="C90" s="8"/>
      <c r="D90" s="36">
        <v>5</v>
      </c>
    </row>
    <row r="91" spans="1:5" ht="19.2" customHeight="1" x14ac:dyDescent="0.25">
      <c r="A91" s="20">
        <v>921</v>
      </c>
      <c r="B91" s="17">
        <v>0</v>
      </c>
      <c r="C91" s="8"/>
      <c r="D91" s="36">
        <v>5</v>
      </c>
    </row>
    <row r="92" spans="1:5" ht="36" customHeight="1" x14ac:dyDescent="0.25">
      <c r="A92" s="20">
        <v>925</v>
      </c>
      <c r="B92" s="17">
        <v>62316.57</v>
      </c>
      <c r="C92" s="37" t="s">
        <v>24</v>
      </c>
      <c r="D92" s="36">
        <v>5</v>
      </c>
    </row>
    <row r="93" spans="1:5" ht="19.2" customHeight="1" x14ac:dyDescent="0.25">
      <c r="A93" s="20">
        <v>926</v>
      </c>
      <c r="B93" s="17">
        <v>0</v>
      </c>
      <c r="C93" s="8"/>
      <c r="D93" s="36">
        <v>5</v>
      </c>
    </row>
    <row r="94" spans="1:5" ht="19.2" customHeight="1" x14ac:dyDescent="0.25">
      <c r="A94" s="20">
        <v>929</v>
      </c>
      <c r="B94" s="17">
        <v>0</v>
      </c>
      <c r="C94" s="8"/>
      <c r="D94" s="36">
        <v>5</v>
      </c>
    </row>
    <row r="95" spans="1:5" ht="19.2" customHeight="1" x14ac:dyDescent="0.25">
      <c r="A95" s="20">
        <v>934</v>
      </c>
      <c r="B95" s="17">
        <v>0</v>
      </c>
      <c r="C95" s="8"/>
      <c r="D95" s="36">
        <v>5</v>
      </c>
    </row>
    <row r="96" spans="1:5" ht="39" customHeight="1" x14ac:dyDescent="0.25">
      <c r="A96" s="20">
        <v>953</v>
      </c>
      <c r="B96" s="17">
        <v>33520.07</v>
      </c>
      <c r="C96" s="37" t="s">
        <v>25</v>
      </c>
      <c r="D96" s="36">
        <v>5</v>
      </c>
    </row>
    <row r="97" spans="1:4" ht="19.2" customHeight="1" x14ac:dyDescent="0.25">
      <c r="A97" s="20"/>
      <c r="B97" s="17">
        <f>SUM(B88:B96)</f>
        <v>99132.140000000014</v>
      </c>
      <c r="C97" s="8"/>
      <c r="D97" s="8"/>
    </row>
  </sheetData>
  <mergeCells count="1">
    <mergeCell ref="B2:D2"/>
  </mergeCells>
  <printOptions horizontalCentered="1"/>
  <pageMargins left="0" right="0" top="0.59055118110236227" bottom="0" header="0" footer="0"/>
  <pageSetup paperSize="9" scale="66" fitToWidth="3" orientation="landscape" r:id="rId1"/>
  <rowBreaks count="3" manualBreakCount="3">
    <brk id="16" max="5" man="1"/>
    <brk id="42" max="5" man="1"/>
    <brk id="70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анкета</vt:lpstr>
      <vt:lpstr>анкета!Область_печати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2022-04-18T06:15:00Z</dcterms:modified>
</cp:coreProperties>
</file>